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C:\Users\kensetsu16\Desktop\1.25_経営比較分析表の分析等について（依頼）\【経営比較分析表】2019_054348_47_1718\"/>
    </mc:Choice>
  </mc:AlternateContent>
  <xr:revisionPtr revIDLastSave="0" documentId="13_ncr:1_{EBEF4752-D20F-46F2-9293-E5B93D7E54D9}" xr6:coauthVersionLast="43" xr6:coauthVersionMax="43" xr10:uidLastSave="{00000000-0000-0000-0000-000000000000}"/>
  <workbookProtection workbookAlgorithmName="SHA-512" workbookHashValue="nL8wTPWqtPsqCFN9WGw4hHgz240vXo2nuppymqaRbSqi3lEfuQupDLX2ynChrCuV69sBUmj0mnAnsakXcag5WA==" workbookSaltValue="mu4XaSWQ46/HLyj8VWomQw==" workbookSpinCount="100000" lockStructure="1"/>
  <bookViews>
    <workbookView xWindow="-120" yWindow="-120" windowWidth="21840" windowHeight="1314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AT10" i="4" s="1"/>
  <c r="V6" i="5"/>
  <c r="U6" i="5"/>
  <c r="BB8" i="4" s="1"/>
  <c r="T6" i="5"/>
  <c r="AT8" i="4" s="1"/>
  <c r="S6" i="5"/>
  <c r="AL8" i="4" s="1"/>
  <c r="R6" i="5"/>
  <c r="AD10" i="4" s="1"/>
  <c r="Q6" i="5"/>
  <c r="W10" i="4" s="1"/>
  <c r="P6" i="5"/>
  <c r="O6" i="5"/>
  <c r="N6" i="5"/>
  <c r="B10" i="4" s="1"/>
  <c r="M6" i="5"/>
  <c r="AD8" i="4" s="1"/>
  <c r="L6" i="5"/>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BB10" i="4"/>
  <c r="AL10" i="4"/>
  <c r="P10" i="4"/>
  <c r="I10" i="4"/>
  <c r="W8" i="4"/>
  <c r="P8" i="4"/>
  <c r="I8" i="4"/>
</calcChain>
</file>

<file path=xl/sharedStrings.xml><?xml version="1.0" encoding="utf-8"?>
<sst xmlns="http://schemas.openxmlformats.org/spreadsheetml/2006/main" count="241" uniqueCount="120">
  <si>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</si>
  <si>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</si>
  <si>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</si>
  <si>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</si>
  <si>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</si>
  <si>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</si>
  <si>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</si>
  <si>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</si>
  <si>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</si>
  <si>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</si>
  <si>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</si>
  <si>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</si>
  <si>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</si>
  <si>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</si>
  <si>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</si>
  <si>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</si>
  <si>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</si>
  <si>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</si>
  <si>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</si>
  <si>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</si>
  <si>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</si>
  <si>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</si>
  <si>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</si>
  <si>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</si>
  <si>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</si>
  <si>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</si>
  <si>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</si>
  <si>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</si>
  <si>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</si>
  <si>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</si>
  <si>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</si>
  <si>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</si>
  <si>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</si>
  <si>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</si>
  <si>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</si>
  <si>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</si>
  <si>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</si>
  <si>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</si>
  <si>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</si>
  <si>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</si>
  <si>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</si>
  <si>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</si>
  <si>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</si>
  <si>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</si>
  <si>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</si>
  <si>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</si>
  <si>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</si>
  <si>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</si>
  <si>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</si>
  <si>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</si>
  <si>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</si>
  <si>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</si>
  <si>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</si>
  <si>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</si>
  <si>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</si>
  <si>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</si>
  <si>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</si>
  <si>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</si>
  <si>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</si>
  <si>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</si>
  <si>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</si>
  <si>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</si>
  <si>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</si>
  <si>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</si>
  <si>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</si>
  <si>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</si>
  <si>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</si>
  <si>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</si>
  <si>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</si>
  <si>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</si>
  <si>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</si>
  <si>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</si>
  <si>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</si>
  <si>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</si>
  <si>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</si>
  <si>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</si>
  <si>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</si>
  <si>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</si>
  <si>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</si>
  <si>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</si>
  <si>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</si>
  <si>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</si>
  <si>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</si>
  <si>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</si>
  <si>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</si>
  <si>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</si>
  <si>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</si>
  <si>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</si>
  <si>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</si>
  <si>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</si>
  <si>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</si>
  <si>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</si>
  <si>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</si>
  <si>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</si>
  <si>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</si>
  <si>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</si>
  <si>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</si>
  <si>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</si>
  <si>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</si>
  <si>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</si>
  <si>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</si>
  <si>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</si>
  <si>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</si>
  <si>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</si>
  <si>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</si>
  <si>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</si>
  <si>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</si>
  <si>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</si>
  <si>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</si>
  <si>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</si>
  <si>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</si>
  <si>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</si>
  <si>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</si>
  <si>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</si>
  <si>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</si>
  <si>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</si>
  <si>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</si>
  <si>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【①収益的収支比率について】
　総収益は一般会計からの繰入金が柱となっており、一般会計繰入金に大きく依存している収益構造となっている。
　なお、比率が例年75～80%で推移しているが、これは起債の償還金の返済が大きいためであり、100%に満たない分を資本費平準化債で賄っている状況である。
【④企業債残高対事業規模比率について】
　企業債の償還のピークは過ぎ減少傾向であるが、依然として類似団体と比較すると、高いものとなっていると考えられる。
【⑤経費回収率について】
　平成22年度をピークに以降は52～56%の水準に留まっていた中、60％を超えた。しかし、依然として平均値を下回っている現状である。これは後述する汚水処理原価の高さに繋がっている。また、後述する水洗化率の上昇の鈍さと年度毎に発生する修繕工事のボリュームにも影響を受けているものと考えられる。
【⑥汚水処理原価について】
　以前は平均に程遠かったが、ここ数年は減少傾向にあり、平均値近付いてきた。しかし、未だ平均値よりも高い水準にある。これは後述する水洗化率の上昇の鈍さの影響のほか、本表には情報の記載がないが従量で支出している流域下水道維持管理費負担金の高さ（超過料金収入153円/立米に対し110円/立米の負担金）が汚水処理原価が高止まりしている原因となっているものと考えられる。
【⑧水洗化率について】
　毎年1～3%の上昇がみられるが、供用開始から20年経過の下水道事業としては極めて低い水準であり、上昇率も非常に緩やかなものとなってしまっている。
　原因としては、本表に情報の記載がないが区域内に高齢者のみの世帯が多く、費用がかかる下水道加入を躊躇しているケースが多いことが考えられる。</t>
    <rPh sb="287" eb="288">
      <t>チ</t>
    </rPh>
    <rPh sb="289" eb="291">
      <t>シタマワ</t>
    </rPh>
    <rPh sb="396" eb="398">
      <t>イゼン</t>
    </rPh>
    <rPh sb="399" eb="401">
      <t>ヘイキン</t>
    </rPh>
    <rPh sb="402" eb="404">
      <t>ホドトオ</t>
    </rPh>
    <rPh sb="411" eb="413">
      <t>スウネン</t>
    </rPh>
    <rPh sb="414" eb="416">
      <t>ゲンショウ</t>
    </rPh>
    <rPh sb="416" eb="418">
      <t>ケイコウ</t>
    </rPh>
    <rPh sb="422" eb="424">
      <t>ヘイキン</t>
    </rPh>
    <rPh sb="424" eb="425">
      <t>チ</t>
    </rPh>
    <rPh sb="425" eb="427">
      <t>チカヅ</t>
    </rPh>
    <rPh sb="436" eb="437">
      <t>イマ</t>
    </rPh>
    <rPh sb="438" eb="441">
      <t>ヘイキンチ</t>
    </rPh>
    <rPh sb="444" eb="445">
      <t>タカ</t>
    </rPh>
    <rPh sb="446" eb="448">
      <t>スイジュン</t>
    </rPh>
    <phoneticPr fontId="4"/>
  </si>
  <si>
    <t>【管渠の老朽化について】
　管渠は一番古い路線のもので平成6年の布設から25年経過している。管渠の大部分は真空圧送方式であり管渠の不具合が発生すると広範囲で汚水の排除ができない事態となる可能性があることから、ストックマネジメントを検討する必要がある。</t>
    <rPh sb="93" eb="96">
      <t>カノウセイ</t>
    </rPh>
    <phoneticPr fontId="4"/>
  </si>
  <si>
    <t xml:space="preserve">　高止まりしている汚水処理原価が収益的収支比率および経費回収率の低下に繋がっている。
　このことを改善するには、低水準にある水洗化率の向上による収入の改善に繋げるため、利用できる制度や補助金の情報の積極的な発信及び、必要経費の見直しが求められる。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</si>
</sst>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C99-4C58-A55D-6CCD7D056B8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c:v>
                </c:pt>
                <c:pt idx="2">
                  <c:v>0.13</c:v>
                </c:pt>
                <c:pt idx="3">
                  <c:v>0.12</c:v>
                </c:pt>
                <c:pt idx="4">
                  <c:v>0.1</c:v>
                </c:pt>
              </c:numCache>
            </c:numRef>
          </c:val>
          <c:smooth val="0"/>
          <c:extLst>
            <c:ext xmlns:c16="http://schemas.microsoft.com/office/drawing/2014/chart" uri="{C3380CC4-5D6E-409C-BE32-E72D297353CC}">
              <c16:uniqueId val="{00000001-8C99-4C58-A55D-6CCD7D056B8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4A9-4E5E-973B-98302FFB557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49.39</c:v>
                </c:pt>
                <c:pt idx="1">
                  <c:v>49.25</c:v>
                </c:pt>
                <c:pt idx="2">
                  <c:v>50.24</c:v>
                </c:pt>
                <c:pt idx="3">
                  <c:v>49.68</c:v>
                </c:pt>
                <c:pt idx="4">
                  <c:v>49.27</c:v>
                </c:pt>
              </c:numCache>
            </c:numRef>
          </c:val>
          <c:smooth val="0"/>
          <c:extLst>
            <c:ext xmlns:c16="http://schemas.microsoft.com/office/drawing/2014/chart" uri="{C3380CC4-5D6E-409C-BE32-E72D297353CC}">
              <c16:uniqueId val="{00000001-04A9-4E5E-973B-98302FFB557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53.76</c:v>
                </c:pt>
                <c:pt idx="1">
                  <c:v>55.38</c:v>
                </c:pt>
                <c:pt idx="2">
                  <c:v>57.63</c:v>
                </c:pt>
                <c:pt idx="3">
                  <c:v>60.01</c:v>
                </c:pt>
                <c:pt idx="4">
                  <c:v>62.24</c:v>
                </c:pt>
              </c:numCache>
            </c:numRef>
          </c:val>
          <c:extLst>
            <c:ext xmlns:c16="http://schemas.microsoft.com/office/drawing/2014/chart" uri="{C3380CC4-5D6E-409C-BE32-E72D297353CC}">
              <c16:uniqueId val="{00000000-D45F-43FA-AB57-ED32DC9578B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83.96</c:v>
                </c:pt>
                <c:pt idx="1">
                  <c:v>84.12</c:v>
                </c:pt>
                <c:pt idx="2">
                  <c:v>84.17</c:v>
                </c:pt>
                <c:pt idx="3">
                  <c:v>83.35</c:v>
                </c:pt>
                <c:pt idx="4">
                  <c:v>83.16</c:v>
                </c:pt>
              </c:numCache>
            </c:numRef>
          </c:val>
          <c:smooth val="0"/>
          <c:extLst>
            <c:ext xmlns:c16="http://schemas.microsoft.com/office/drawing/2014/chart" uri="{C3380CC4-5D6E-409C-BE32-E72D297353CC}">
              <c16:uniqueId val="{00000001-D45F-43FA-AB57-ED32DC9578B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75.540000000000006</c:v>
                </c:pt>
                <c:pt idx="1">
                  <c:v>75.94</c:v>
                </c:pt>
                <c:pt idx="2">
                  <c:v>76.59</c:v>
                </c:pt>
                <c:pt idx="3">
                  <c:v>77.86</c:v>
                </c:pt>
                <c:pt idx="4">
                  <c:v>80.91</c:v>
                </c:pt>
              </c:numCache>
            </c:numRef>
          </c:val>
          <c:extLst>
            <c:ext xmlns:c16="http://schemas.microsoft.com/office/drawing/2014/chart" uri="{C3380CC4-5D6E-409C-BE32-E72D297353CC}">
              <c16:uniqueId val="{00000000-D781-4FAB-933B-7DD6E84EA37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781-4FAB-933B-7DD6E84EA37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613-4E8F-AAF8-109E1287091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613-4E8F-AAF8-109E1287091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B4D-4DEF-9740-652864B34C7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B4D-4DEF-9740-652864B34C7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29A-479A-A0C0-A42641A37CF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29A-479A-A0C0-A42641A37CF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844-4580-B500-4F39F60DF4E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844-4580-B500-4F39F60DF4E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2907.26</c:v>
                </c:pt>
                <c:pt idx="1">
                  <c:v>2726.43</c:v>
                </c:pt>
                <c:pt idx="2">
                  <c:v>2513.1999999999998</c:v>
                </c:pt>
                <c:pt idx="3">
                  <c:v>2364.7800000000002</c:v>
                </c:pt>
                <c:pt idx="4">
                  <c:v>2154.56</c:v>
                </c:pt>
              </c:numCache>
            </c:numRef>
          </c:val>
          <c:extLst>
            <c:ext xmlns:c16="http://schemas.microsoft.com/office/drawing/2014/chart" uri="{C3380CC4-5D6E-409C-BE32-E72D297353CC}">
              <c16:uniqueId val="{00000000-AE1A-43CC-9F90-3A6E9E69B06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1162.3599999999999</c:v>
                </c:pt>
                <c:pt idx="1">
                  <c:v>1047.6500000000001</c:v>
                </c:pt>
                <c:pt idx="2">
                  <c:v>1124.26</c:v>
                </c:pt>
                <c:pt idx="3">
                  <c:v>1048.23</c:v>
                </c:pt>
                <c:pt idx="4">
                  <c:v>1130.42</c:v>
                </c:pt>
              </c:numCache>
            </c:numRef>
          </c:val>
          <c:smooth val="0"/>
          <c:extLst>
            <c:ext xmlns:c16="http://schemas.microsoft.com/office/drawing/2014/chart" uri="{C3380CC4-5D6E-409C-BE32-E72D297353CC}">
              <c16:uniqueId val="{00000001-AE1A-43CC-9F90-3A6E9E69B06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56.97</c:v>
                </c:pt>
                <c:pt idx="1">
                  <c:v>55.38</c:v>
                </c:pt>
                <c:pt idx="2">
                  <c:v>63.46</c:v>
                </c:pt>
                <c:pt idx="3">
                  <c:v>64.88</c:v>
                </c:pt>
                <c:pt idx="4">
                  <c:v>68.69</c:v>
                </c:pt>
              </c:numCache>
            </c:numRef>
          </c:val>
          <c:extLst>
            <c:ext xmlns:c16="http://schemas.microsoft.com/office/drawing/2014/chart" uri="{C3380CC4-5D6E-409C-BE32-E72D297353CC}">
              <c16:uniqueId val="{00000000-C8E4-411C-BBAD-ACFAA055B2D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68.209999999999994</c:v>
                </c:pt>
                <c:pt idx="1">
                  <c:v>74.040000000000006</c:v>
                </c:pt>
                <c:pt idx="2">
                  <c:v>80.58</c:v>
                </c:pt>
                <c:pt idx="3">
                  <c:v>78.92</c:v>
                </c:pt>
                <c:pt idx="4">
                  <c:v>74.17</c:v>
                </c:pt>
              </c:numCache>
            </c:numRef>
          </c:val>
          <c:smooth val="0"/>
          <c:extLst>
            <c:ext xmlns:c16="http://schemas.microsoft.com/office/drawing/2014/chart" uri="{C3380CC4-5D6E-409C-BE32-E72D297353CC}">
              <c16:uniqueId val="{00000001-C8E4-411C-BBAD-ACFAA055B2D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292.77999999999997</c:v>
                </c:pt>
                <c:pt idx="1">
                  <c:v>302.27</c:v>
                </c:pt>
                <c:pt idx="2">
                  <c:v>264.62</c:v>
                </c:pt>
                <c:pt idx="3">
                  <c:v>256.77</c:v>
                </c:pt>
                <c:pt idx="4">
                  <c:v>244.5</c:v>
                </c:pt>
              </c:numCache>
            </c:numRef>
          </c:val>
          <c:extLst>
            <c:ext xmlns:c16="http://schemas.microsoft.com/office/drawing/2014/chart" uri="{C3380CC4-5D6E-409C-BE32-E72D297353CC}">
              <c16:uniqueId val="{00000000-56E6-4B4C-BACE-6E84454FFA9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250.84</c:v>
                </c:pt>
                <c:pt idx="1">
                  <c:v>235.61</c:v>
                </c:pt>
                <c:pt idx="2">
                  <c:v>216.21</c:v>
                </c:pt>
                <c:pt idx="3">
                  <c:v>220.31</c:v>
                </c:pt>
                <c:pt idx="4">
                  <c:v>230.95</c:v>
                </c:pt>
              </c:numCache>
            </c:numRef>
          </c:val>
          <c:smooth val="0"/>
          <c:extLst>
            <c:ext xmlns:c16="http://schemas.microsoft.com/office/drawing/2014/chart" uri="{C3380CC4-5D6E-409C-BE32-E72D297353CC}">
              <c16:uniqueId val="{00000001-56E6-4B4C-BACE-6E84454FFA9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Y16" zoomScale="90" zoomScaleNormal="90" workbookViewId="0">
      <selection activeCell="BB34" sqref="BB3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美郷町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19361</v>
      </c>
      <c r="AM8" s="69"/>
      <c r="AN8" s="69"/>
      <c r="AO8" s="69"/>
      <c r="AP8" s="69"/>
      <c r="AQ8" s="69"/>
      <c r="AR8" s="69"/>
      <c r="AS8" s="69"/>
      <c r="AT8" s="68">
        <f>データ!T6</f>
        <v>168.32</v>
      </c>
      <c r="AU8" s="68"/>
      <c r="AV8" s="68"/>
      <c r="AW8" s="68"/>
      <c r="AX8" s="68"/>
      <c r="AY8" s="68"/>
      <c r="AZ8" s="68"/>
      <c r="BA8" s="68"/>
      <c r="BB8" s="68">
        <f>データ!U6</f>
        <v>115.02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20.84</v>
      </c>
      <c r="Q10" s="68"/>
      <c r="R10" s="68"/>
      <c r="S10" s="68"/>
      <c r="T10" s="68"/>
      <c r="U10" s="68"/>
      <c r="V10" s="68"/>
      <c r="W10" s="68">
        <f>データ!Q6</f>
        <v>88.74</v>
      </c>
      <c r="X10" s="68"/>
      <c r="Y10" s="68"/>
      <c r="Z10" s="68"/>
      <c r="AA10" s="68"/>
      <c r="AB10" s="68"/>
      <c r="AC10" s="68"/>
      <c r="AD10" s="69">
        <f>データ!R6</f>
        <v>2921</v>
      </c>
      <c r="AE10" s="69"/>
      <c r="AF10" s="69"/>
      <c r="AG10" s="69"/>
      <c r="AH10" s="69"/>
      <c r="AI10" s="69"/>
      <c r="AJ10" s="69"/>
      <c r="AK10" s="2"/>
      <c r="AL10" s="69">
        <f>データ!V6</f>
        <v>4007</v>
      </c>
      <c r="AM10" s="69"/>
      <c r="AN10" s="69"/>
      <c r="AO10" s="69"/>
      <c r="AP10" s="69"/>
      <c r="AQ10" s="69"/>
      <c r="AR10" s="69"/>
      <c r="AS10" s="69"/>
      <c r="AT10" s="68">
        <f>データ!W6</f>
        <v>2.13</v>
      </c>
      <c r="AU10" s="68"/>
      <c r="AV10" s="68"/>
      <c r="AW10" s="68"/>
      <c r="AX10" s="68"/>
      <c r="AY10" s="68"/>
      <c r="AZ10" s="68"/>
      <c r="BA10" s="68"/>
      <c r="BB10" s="68">
        <f>データ!X6</f>
        <v>1881.22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117</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【682.51】</v>
      </c>
      <c r="I86" s="26" t="str">
        <f>データ!CA6</f>
        <v>【100.34】</v>
      </c>
      <c r="J86" s="26" t="str">
        <f>データ!CL6</f>
        <v>【136.15】</v>
      </c>
      <c r="K86" s="26" t="str">
        <f>データ!CW6</f>
        <v>【59.64】</v>
      </c>
      <c r="L86" s="26" t="str">
        <f>データ!DH6</f>
        <v>【95.35】</v>
      </c>
      <c r="M86" s="26" t="s">
        <v>44</v>
      </c>
      <c r="N86" s="26" t="s">
        <v>44</v>
      </c>
      <c r="O86" s="26" t="str">
        <f>データ!EO6</f>
        <v>【0.22】</v>
      </c>
    </row>
  </sheetData>
  <sheetProtection algorithmName="SHA-512" hashValue="LwyJdZlRKBizR5k7knKt44RMUveRIPXTk4gGXTPJ5K1WF1PhPEerRTE0Yi3EiLNrTuP1fV9/XDeCvjJT11sWpw==" saltValue="/TO5F0C97LQHCwPyk2xAd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54348</v>
      </c>
      <c r="D6" s="33">
        <f t="shared" si="3"/>
        <v>47</v>
      </c>
      <c r="E6" s="33">
        <f t="shared" si="3"/>
        <v>17</v>
      </c>
      <c r="F6" s="33">
        <f t="shared" si="3"/>
        <v>1</v>
      </c>
      <c r="G6" s="33">
        <f t="shared" si="3"/>
        <v>0</v>
      </c>
      <c r="H6" s="33" t="str">
        <f t="shared" si="3"/>
        <v>秋田県　美郷町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20.84</v>
      </c>
      <c r="Q6" s="34">
        <f t="shared" si="3"/>
        <v>88.74</v>
      </c>
      <c r="R6" s="34">
        <f t="shared" si="3"/>
        <v>2921</v>
      </c>
      <c r="S6" s="34">
        <f t="shared" si="3"/>
        <v>19361</v>
      </c>
      <c r="T6" s="34">
        <f t="shared" si="3"/>
        <v>168.32</v>
      </c>
      <c r="U6" s="34">
        <f t="shared" si="3"/>
        <v>115.02</v>
      </c>
      <c r="V6" s="34">
        <f t="shared" si="3"/>
        <v>4007</v>
      </c>
      <c r="W6" s="34">
        <f t="shared" si="3"/>
        <v>2.13</v>
      </c>
      <c r="X6" s="34">
        <f t="shared" si="3"/>
        <v>1881.22</v>
      </c>
      <c r="Y6" s="35">
        <f>IF(Y7="",NA(),Y7)</f>
        <v>75.540000000000006</v>
      </c>
      <c r="Z6" s="35">
        <f t="shared" ref="Z6:AH6" si="4">IF(Z7="",NA(),Z7)</f>
        <v>75.94</v>
      </c>
      <c r="AA6" s="35">
        <f t="shared" si="4"/>
        <v>76.59</v>
      </c>
      <c r="AB6" s="35">
        <f t="shared" si="4"/>
        <v>77.86</v>
      </c>
      <c r="AC6" s="35">
        <f t="shared" si="4"/>
        <v>80.91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2907.26</v>
      </c>
      <c r="BG6" s="35">
        <f t="shared" ref="BG6:BO6" si="7">IF(BG7="",NA(),BG7)</f>
        <v>2726.43</v>
      </c>
      <c r="BH6" s="35">
        <f t="shared" si="7"/>
        <v>2513.1999999999998</v>
      </c>
      <c r="BI6" s="35">
        <f t="shared" si="7"/>
        <v>2364.7800000000002</v>
      </c>
      <c r="BJ6" s="35">
        <f t="shared" si="7"/>
        <v>2154.56</v>
      </c>
      <c r="BK6" s="35">
        <f t="shared" si="7"/>
        <v>1162.3599999999999</v>
      </c>
      <c r="BL6" s="35">
        <f t="shared" si="7"/>
        <v>1047.6500000000001</v>
      </c>
      <c r="BM6" s="35">
        <f t="shared" si="7"/>
        <v>1124.26</v>
      </c>
      <c r="BN6" s="35">
        <f t="shared" si="7"/>
        <v>1048.23</v>
      </c>
      <c r="BO6" s="35">
        <f t="shared" si="7"/>
        <v>1130.42</v>
      </c>
      <c r="BP6" s="34" t="str">
        <f>IF(BP7="","",IF(BP7="-","【-】","【"&amp;SUBSTITUTE(TEXT(BP7,"#,##0.00"),"-","△")&amp;"】"))</f>
        <v>【682.51】</v>
      </c>
      <c r="BQ6" s="35">
        <f>IF(BQ7="",NA(),BQ7)</f>
        <v>56.97</v>
      </c>
      <c r="BR6" s="35">
        <f t="shared" ref="BR6:BZ6" si="8">IF(BR7="",NA(),BR7)</f>
        <v>55.38</v>
      </c>
      <c r="BS6" s="35">
        <f t="shared" si="8"/>
        <v>63.46</v>
      </c>
      <c r="BT6" s="35">
        <f t="shared" si="8"/>
        <v>64.88</v>
      </c>
      <c r="BU6" s="35">
        <f t="shared" si="8"/>
        <v>68.69</v>
      </c>
      <c r="BV6" s="35">
        <f t="shared" si="8"/>
        <v>68.209999999999994</v>
      </c>
      <c r="BW6" s="35">
        <f t="shared" si="8"/>
        <v>74.040000000000006</v>
      </c>
      <c r="BX6" s="35">
        <f t="shared" si="8"/>
        <v>80.58</v>
      </c>
      <c r="BY6" s="35">
        <f t="shared" si="8"/>
        <v>78.92</v>
      </c>
      <c r="BZ6" s="35">
        <f t="shared" si="8"/>
        <v>74.17</v>
      </c>
      <c r="CA6" s="34" t="str">
        <f>IF(CA7="","",IF(CA7="-","【-】","【"&amp;SUBSTITUTE(TEXT(CA7,"#,##0.00"),"-","△")&amp;"】"))</f>
        <v>【100.34】</v>
      </c>
      <c r="CB6" s="35">
        <f>IF(CB7="",NA(),CB7)</f>
        <v>292.77999999999997</v>
      </c>
      <c r="CC6" s="35">
        <f t="shared" ref="CC6:CK6" si="9">IF(CC7="",NA(),CC7)</f>
        <v>302.27</v>
      </c>
      <c r="CD6" s="35">
        <f t="shared" si="9"/>
        <v>264.62</v>
      </c>
      <c r="CE6" s="35">
        <f t="shared" si="9"/>
        <v>256.77</v>
      </c>
      <c r="CF6" s="35">
        <f t="shared" si="9"/>
        <v>244.5</v>
      </c>
      <c r="CG6" s="35">
        <f t="shared" si="9"/>
        <v>250.84</v>
      </c>
      <c r="CH6" s="35">
        <f t="shared" si="9"/>
        <v>235.61</v>
      </c>
      <c r="CI6" s="35">
        <f t="shared" si="9"/>
        <v>216.21</v>
      </c>
      <c r="CJ6" s="35">
        <f t="shared" si="9"/>
        <v>220.31</v>
      </c>
      <c r="CK6" s="35">
        <f t="shared" si="9"/>
        <v>230.95</v>
      </c>
      <c r="CL6" s="34" t="str">
        <f>IF(CL7="","",IF(CL7="-","【-】","【"&amp;SUBSTITUTE(TEXT(CL7,"#,##0.00"),"-","△")&amp;"】"))</f>
        <v>【136.15】</v>
      </c>
      <c r="CM6" s="35" t="str">
        <f>IF(CM7="",NA(),CM7)</f>
        <v>-</v>
      </c>
      <c r="CN6" s="35" t="str">
        <f t="shared" ref="CN6:CV6" si="10">IF(CN7="",NA(),CN7)</f>
        <v>-</v>
      </c>
      <c r="CO6" s="35" t="str">
        <f t="shared" si="10"/>
        <v>-</v>
      </c>
      <c r="CP6" s="35" t="str">
        <f t="shared" si="10"/>
        <v>-</v>
      </c>
      <c r="CQ6" s="35" t="str">
        <f t="shared" si="10"/>
        <v>-</v>
      </c>
      <c r="CR6" s="35">
        <f t="shared" si="10"/>
        <v>49.39</v>
      </c>
      <c r="CS6" s="35">
        <f t="shared" si="10"/>
        <v>49.25</v>
      </c>
      <c r="CT6" s="35">
        <f t="shared" si="10"/>
        <v>50.24</v>
      </c>
      <c r="CU6" s="35">
        <f t="shared" si="10"/>
        <v>49.68</v>
      </c>
      <c r="CV6" s="35">
        <f t="shared" si="10"/>
        <v>49.27</v>
      </c>
      <c r="CW6" s="34" t="str">
        <f>IF(CW7="","",IF(CW7="-","【-】","【"&amp;SUBSTITUTE(TEXT(CW7,"#,##0.00"),"-","△")&amp;"】"))</f>
        <v>【59.64】</v>
      </c>
      <c r="CX6" s="35">
        <f>IF(CX7="",NA(),CX7)</f>
        <v>53.76</v>
      </c>
      <c r="CY6" s="35">
        <f t="shared" ref="CY6:DG6" si="11">IF(CY7="",NA(),CY7)</f>
        <v>55.38</v>
      </c>
      <c r="CZ6" s="35">
        <f t="shared" si="11"/>
        <v>57.63</v>
      </c>
      <c r="DA6" s="35">
        <f t="shared" si="11"/>
        <v>60.01</v>
      </c>
      <c r="DB6" s="35">
        <f t="shared" si="11"/>
        <v>62.24</v>
      </c>
      <c r="DC6" s="35">
        <f t="shared" si="11"/>
        <v>83.96</v>
      </c>
      <c r="DD6" s="35">
        <f t="shared" si="11"/>
        <v>84.12</v>
      </c>
      <c r="DE6" s="35">
        <f t="shared" si="11"/>
        <v>84.17</v>
      </c>
      <c r="DF6" s="35">
        <f t="shared" si="11"/>
        <v>83.35</v>
      </c>
      <c r="DG6" s="35">
        <f t="shared" si="11"/>
        <v>83.16</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0.15</v>
      </c>
      <c r="EK6" s="35">
        <f t="shared" si="14"/>
        <v>0.1</v>
      </c>
      <c r="EL6" s="35">
        <f t="shared" si="14"/>
        <v>0.13</v>
      </c>
      <c r="EM6" s="35">
        <f t="shared" si="14"/>
        <v>0.12</v>
      </c>
      <c r="EN6" s="35">
        <f t="shared" si="14"/>
        <v>0.1</v>
      </c>
      <c r="EO6" s="34" t="str">
        <f>IF(EO7="","",IF(EO7="-","【-】","【"&amp;SUBSTITUTE(TEXT(EO7,"#,##0.00"),"-","△")&amp;"】"))</f>
        <v>【0.22】</v>
      </c>
    </row>
    <row r="7" spans="1:145" s="36" customFormat="1" x14ac:dyDescent="0.15">
      <c r="A7" s="28"/>
      <c r="B7" s="37">
        <v>2019</v>
      </c>
      <c r="C7" s="37">
        <v>54348</v>
      </c>
      <c r="D7" s="37">
        <v>47</v>
      </c>
      <c r="E7" s="37">
        <v>17</v>
      </c>
      <c r="F7" s="37">
        <v>1</v>
      </c>
      <c r="G7" s="37">
        <v>0</v>
      </c>
      <c r="H7" s="37" t="s">
        <v>98</v>
      </c>
      <c r="I7" s="37" t="s">
        <v>99</v>
      </c>
      <c r="J7" s="37" t="s">
        <v>100</v>
      </c>
      <c r="K7" s="37" t="s">
        <v>101</v>
      </c>
      <c r="L7" s="37" t="s">
        <v>102</v>
      </c>
      <c r="M7" s="37" t="s">
        <v>103</v>
      </c>
      <c r="N7" s="38" t="s">
        <v>104</v>
      </c>
      <c r="O7" s="38" t="s">
        <v>105</v>
      </c>
      <c r="P7" s="38">
        <v>20.84</v>
      </c>
      <c r="Q7" s="38">
        <v>88.74</v>
      </c>
      <c r="R7" s="38">
        <v>2921</v>
      </c>
      <c r="S7" s="38">
        <v>19361</v>
      </c>
      <c r="T7" s="38">
        <v>168.32</v>
      </c>
      <c r="U7" s="38">
        <v>115.02</v>
      </c>
      <c r="V7" s="38">
        <v>4007</v>
      </c>
      <c r="W7" s="38">
        <v>2.13</v>
      </c>
      <c r="X7" s="38">
        <v>1881.22</v>
      </c>
      <c r="Y7" s="38">
        <v>75.540000000000006</v>
      </c>
      <c r="Z7" s="38">
        <v>75.94</v>
      </c>
      <c r="AA7" s="38">
        <v>76.59</v>
      </c>
      <c r="AB7" s="38">
        <v>77.86</v>
      </c>
      <c r="AC7" s="38">
        <v>80.91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2907.26</v>
      </c>
      <c r="BG7" s="38">
        <v>2726.43</v>
      </c>
      <c r="BH7" s="38">
        <v>2513.1999999999998</v>
      </c>
      <c r="BI7" s="38">
        <v>2364.7800000000002</v>
      </c>
      <c r="BJ7" s="38">
        <v>2154.56</v>
      </c>
      <c r="BK7" s="38">
        <v>1162.3599999999999</v>
      </c>
      <c r="BL7" s="38">
        <v>1047.6500000000001</v>
      </c>
      <c r="BM7" s="38">
        <v>1124.26</v>
      </c>
      <c r="BN7" s="38">
        <v>1048.23</v>
      </c>
      <c r="BO7" s="38">
        <v>1130.42</v>
      </c>
      <c r="BP7" s="38">
        <v>682.51</v>
      </c>
      <c r="BQ7" s="38">
        <v>56.97</v>
      </c>
      <c r="BR7" s="38">
        <v>55.38</v>
      </c>
      <c r="BS7" s="38">
        <v>63.46</v>
      </c>
      <c r="BT7" s="38">
        <v>64.88</v>
      </c>
      <c r="BU7" s="38">
        <v>68.69</v>
      </c>
      <c r="BV7" s="38">
        <v>68.209999999999994</v>
      </c>
      <c r="BW7" s="38">
        <v>74.040000000000006</v>
      </c>
      <c r="BX7" s="38">
        <v>80.58</v>
      </c>
      <c r="BY7" s="38">
        <v>78.92</v>
      </c>
      <c r="BZ7" s="38">
        <v>74.17</v>
      </c>
      <c r="CA7" s="38">
        <v>100.34</v>
      </c>
      <c r="CB7" s="38">
        <v>292.77999999999997</v>
      </c>
      <c r="CC7" s="38">
        <v>302.27</v>
      </c>
      <c r="CD7" s="38">
        <v>264.62</v>
      </c>
      <c r="CE7" s="38">
        <v>256.77</v>
      </c>
      <c r="CF7" s="38">
        <v>244.5</v>
      </c>
      <c r="CG7" s="38">
        <v>250.84</v>
      </c>
      <c r="CH7" s="38">
        <v>235.61</v>
      </c>
      <c r="CI7" s="38">
        <v>216.21</v>
      </c>
      <c r="CJ7" s="38">
        <v>220.31</v>
      </c>
      <c r="CK7" s="38">
        <v>230.95</v>
      </c>
      <c r="CL7" s="38">
        <v>136.15</v>
      </c>
      <c r="CM7" s="38" t="s">
        <v>104</v>
      </c>
      <c r="CN7" s="38" t="s">
        <v>104</v>
      </c>
      <c r="CO7" s="38" t="s">
        <v>104</v>
      </c>
      <c r="CP7" s="38" t="s">
        <v>104</v>
      </c>
      <c r="CQ7" s="38" t="s">
        <v>104</v>
      </c>
      <c r="CR7" s="38">
        <v>49.39</v>
      </c>
      <c r="CS7" s="38">
        <v>49.25</v>
      </c>
      <c r="CT7" s="38">
        <v>50.24</v>
      </c>
      <c r="CU7" s="38">
        <v>49.68</v>
      </c>
      <c r="CV7" s="38">
        <v>49.27</v>
      </c>
      <c r="CW7" s="38">
        <v>59.64</v>
      </c>
      <c r="CX7" s="38">
        <v>53.76</v>
      </c>
      <c r="CY7" s="38">
        <v>55.38</v>
      </c>
      <c r="CZ7" s="38">
        <v>57.63</v>
      </c>
      <c r="DA7" s="38">
        <v>60.01</v>
      </c>
      <c r="DB7" s="38">
        <v>62.24</v>
      </c>
      <c r="DC7" s="38">
        <v>83.96</v>
      </c>
      <c r="DD7" s="38">
        <v>84.12</v>
      </c>
      <c r="DE7" s="38">
        <v>84.17</v>
      </c>
      <c r="DF7" s="38">
        <v>83.35</v>
      </c>
      <c r="DG7" s="38">
        <v>83.16</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0.15</v>
      </c>
      <c r="EK7" s="38">
        <v>0.1</v>
      </c>
      <c r="EL7" s="38">
        <v>0.13</v>
      </c>
      <c r="EM7" s="38">
        <v>0.12</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kensetsu16</cp:lastModifiedBy>
  <cp:lastPrinted>2021-01-22T06:00:09Z</cp:lastPrinted>
  <dcterms:created xsi:type="dcterms:W3CDTF">2020-12-04T02:42:57Z</dcterms:created>
  <dcterms:modified xsi:type="dcterms:W3CDTF">2021-01-22T06:01:00Z</dcterms:modified>
  <cp:category/>
</cp:coreProperties>
</file>